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54" i="1" l="1"/>
  <c r="G50" i="1"/>
  <c r="H88" i="1"/>
  <c r="H89" i="1"/>
  <c r="H90" i="1"/>
  <c r="H84" i="1"/>
  <c r="H81" i="1"/>
  <c r="H71" i="1"/>
  <c r="H68" i="1"/>
  <c r="H65" i="1"/>
  <c r="H57" i="1" l="1"/>
  <c r="F54" i="1" l="1"/>
  <c r="H54" i="1"/>
  <c r="I54" i="1"/>
  <c r="G23" i="1" l="1"/>
  <c r="E45" i="1" l="1"/>
  <c r="E44" i="1" s="1"/>
  <c r="G44" i="1"/>
  <c r="G32" i="1"/>
  <c r="G41" i="1"/>
  <c r="G29" i="1"/>
  <c r="G20" i="1"/>
  <c r="G11" i="1"/>
  <c r="E79" i="1" l="1"/>
  <c r="H53" i="1" l="1"/>
  <c r="I53" i="1"/>
  <c r="E27" i="1"/>
  <c r="E26" i="1" s="1"/>
  <c r="F26" i="1"/>
  <c r="H35" i="1"/>
  <c r="I35" i="1"/>
  <c r="G35" i="1" l="1"/>
  <c r="G14" i="1"/>
  <c r="G8" i="1"/>
  <c r="F92" i="1" l="1"/>
  <c r="E42" i="1" l="1"/>
  <c r="E41" i="1" s="1"/>
  <c r="F41" i="1"/>
  <c r="F47" i="1" l="1"/>
  <c r="E39" i="1"/>
  <c r="E38" i="1" s="1"/>
  <c r="G38" i="1"/>
  <c r="G53" i="1" l="1"/>
  <c r="F93" i="1" l="1"/>
  <c r="F91" i="1" s="1"/>
  <c r="I92" i="1"/>
  <c r="H93" i="1"/>
  <c r="I89" i="1"/>
  <c r="H94" i="1"/>
  <c r="I90" i="1"/>
  <c r="I94" i="1" s="1"/>
  <c r="G90" i="1"/>
  <c r="G94" i="1" s="1"/>
  <c r="G89" i="1"/>
  <c r="G93" i="1" s="1"/>
  <c r="G92" i="1"/>
  <c r="H77" i="1"/>
  <c r="I77" i="1"/>
  <c r="G77" i="1"/>
  <c r="E80" i="1"/>
  <c r="F61" i="1"/>
  <c r="E63" i="1"/>
  <c r="E61" i="1" s="1"/>
  <c r="F53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59" i="1"/>
  <c r="E58" i="1"/>
  <c r="F57" i="1"/>
  <c r="G57" i="1"/>
  <c r="E11" i="1" l="1"/>
  <c r="E54" i="1"/>
  <c r="E53" i="1" s="1"/>
  <c r="G91" i="1"/>
  <c r="E57" i="1"/>
  <c r="I87" i="1"/>
  <c r="E94" i="1"/>
  <c r="G87" i="1"/>
  <c r="H87" i="1"/>
  <c r="E90" i="1"/>
  <c r="E89" i="1"/>
  <c r="I93" i="1"/>
  <c r="E93" i="1" s="1"/>
  <c r="H92" i="1"/>
  <c r="H91" i="1" s="1"/>
  <c r="E77" i="1"/>
  <c r="E87" i="1" l="1"/>
  <c r="E92" i="1"/>
  <c r="I91" i="1"/>
  <c r="E91" i="1" s="1"/>
</calcChain>
</file>

<file path=xl/sharedStrings.xml><?xml version="1.0" encoding="utf-8"?>
<sst xmlns="http://schemas.openxmlformats.org/spreadsheetml/2006/main" count="174" uniqueCount="73">
  <si>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</si>
  <si>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</si>
  <si>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</si>
  <si>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</si>
  <si>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</si>
  <si>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</si>
  <si>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</si>
  <si>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</si>
  <si>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</si>
  <si>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</si>
  <si>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</si>
  <si>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</si>
  <si>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</si>
  <si>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</si>
  <si>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</si>
  <si>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</si>
  <si>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</si>
  <si>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</si>
  <si>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</si>
  <si>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</si>
  <si>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</si>
  <si>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</si>
  <si>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</si>
  <si>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</si>
  <si>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</si>
  <si>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</si>
  <si>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</si>
  <si>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</si>
  <si>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</si>
  <si>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</si>
  <si>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</si>
  <si>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</si>
  <si>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</si>
  <si>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</si>
  <si>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</si>
  <si>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</si>
  <si>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</si>
  <si>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</si>
  <si>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</si>
  <si>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</si>
  <si>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</si>
  <si>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</si>
  <si>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</si>
  <si>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</si>
  <si>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</si>
  <si>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</si>
  <si>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</si>
  <si>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</si>
  <si>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</si>
  <si>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</si>
  <si>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</si>
  <si>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</si>
  <si>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</si>
  <si>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</si>
  <si>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</si>
  <si>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</si>
  <si>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</si>
  <si>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</si>
  <si>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</si>
  <si>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</si>
  <si>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</si>
  <si>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</si>
  <si>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</si>
  <si>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</si>
  <si>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</si>
  <si>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</si>
  <si>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№477, от 25.05.2021 №492)»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</si>
  <si>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от 21.05.2021 №477, от 25.05.2021 №492)» </t>
  </si>
  <si>
    <t xml:space="preserve">Капитальный ремонт системы централизованного холодного водоснабжения в пгт. Пограничный </t>
  </si>
  <si>
    <t>Капитальный ремонт системы централизованного холодного водоснабжения в пгт. Пограничный                                   (ул. Уссурийская, ул. Буденного,                                ул. Советская)</t>
  </si>
  <si>
    <t>1.15</t>
  </si>
  <si>
    <t>Закупка вакуумного автомобиля для нужд коммунального хозяйства</t>
  </si>
  <si>
    <r>
      <t xml:space="preserve">от  </t>
    </r>
    <r>
      <rPr>
        <u/>
        <sz val="12"/>
        <color theme="1"/>
        <rFont val="Times New Roman"/>
        <family val="1"/>
        <charset val="204"/>
      </rPr>
      <t xml:space="preserve"> 23.06.2021  </t>
    </r>
    <r>
      <rPr>
        <sz val="12"/>
        <color theme="1"/>
        <rFont val="Times New Roman"/>
        <family val="1"/>
        <charset val="204"/>
      </rPr>
      <t xml:space="preserve">  №</t>
    </r>
    <r>
      <rPr>
        <u/>
        <sz val="12"/>
        <color theme="1"/>
        <rFont val="Times New Roman"/>
        <family val="1"/>
        <charset val="204"/>
      </rPr>
      <t>602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</si>
</sst>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6"/>
  <sheetViews>
    <sheetView tabSelected="1" workbookViewId="0">
      <selection activeCell="M3" sqref="M3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4" customWidth="1"/>
    <col min="6" max="6" width="13.28515625" customWidth="1"/>
    <col min="7" max="7" width="14" customWidth="1"/>
    <col min="8" max="9" width="13.285156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09.5" customHeight="1" x14ac:dyDescent="0.25">
      <c r="A1" s="18"/>
      <c r="B1" s="30" t="s">
        <v>66</v>
      </c>
      <c r="C1" s="31"/>
      <c r="D1" s="31"/>
      <c r="E1" s="31"/>
      <c r="F1" s="31"/>
      <c r="G1" s="31"/>
      <c r="H1" s="31"/>
      <c r="I1" s="31"/>
      <c r="J1" s="31"/>
      <c r="K1" s="18"/>
    </row>
    <row r="2" spans="1:26" ht="18" customHeight="1" x14ac:dyDescent="0.25">
      <c r="A2" s="18"/>
      <c r="B2" s="19"/>
      <c r="C2" s="20"/>
      <c r="D2" s="20"/>
      <c r="E2" s="20"/>
      <c r="F2" s="20"/>
      <c r="G2" s="20"/>
      <c r="H2" s="20"/>
      <c r="I2" s="32" t="s">
        <v>72</v>
      </c>
      <c r="J2" s="32"/>
      <c r="K2" s="18"/>
    </row>
    <row r="3" spans="1:26" ht="94.5" customHeight="1" x14ac:dyDescent="0.25">
      <c r="A3" s="18"/>
      <c r="B3" s="33" t="s">
        <v>67</v>
      </c>
      <c r="C3" s="34"/>
      <c r="D3" s="34"/>
      <c r="E3" s="34"/>
      <c r="F3" s="34"/>
      <c r="G3" s="34"/>
      <c r="H3" s="34"/>
      <c r="I3" s="34"/>
      <c r="J3" s="34"/>
      <c r="K3" s="18"/>
    </row>
    <row r="4" spans="1:26" ht="40.5" customHeight="1" x14ac:dyDescent="0.2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0.5" customHeight="1" x14ac:dyDescent="0.25">
      <c r="A5" s="29" t="s">
        <v>0</v>
      </c>
      <c r="B5" s="29" t="s">
        <v>1</v>
      </c>
      <c r="C5" s="68" t="s">
        <v>2</v>
      </c>
      <c r="D5" s="68" t="s">
        <v>3</v>
      </c>
      <c r="E5" s="68" t="s">
        <v>4</v>
      </c>
      <c r="F5" s="29" t="s">
        <v>5</v>
      </c>
      <c r="G5" s="29"/>
      <c r="H5" s="29"/>
      <c r="I5" s="29"/>
      <c r="J5" s="68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x14ac:dyDescent="0.25">
      <c r="A6" s="73"/>
      <c r="B6" s="73"/>
      <c r="C6" s="69"/>
      <c r="D6" s="69"/>
      <c r="E6" s="69"/>
      <c r="F6" s="3">
        <v>2020</v>
      </c>
      <c r="G6" s="3">
        <v>2021</v>
      </c>
      <c r="H6" s="3">
        <v>2022</v>
      </c>
      <c r="I6" s="3">
        <v>2023</v>
      </c>
      <c r="J6" s="6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8.75" customHeight="1" x14ac:dyDescent="0.25">
      <c r="A7" s="71" t="s">
        <v>7</v>
      </c>
      <c r="B7" s="71"/>
      <c r="C7" s="71"/>
      <c r="D7" s="71"/>
      <c r="E7" s="71"/>
      <c r="F7" s="71"/>
      <c r="G7" s="71"/>
      <c r="H7" s="71"/>
      <c r="I7" s="71"/>
      <c r="J7" s="7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60" t="s">
        <v>9</v>
      </c>
      <c r="B8" s="72" t="s">
        <v>8</v>
      </c>
      <c r="C8" s="73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27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60"/>
      <c r="B9" s="72"/>
      <c r="C9" s="73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3"/>
      <c r="I9" s="3"/>
      <c r="J9" s="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60"/>
      <c r="B10" s="72"/>
      <c r="C10" s="73"/>
      <c r="D10" s="4" t="s">
        <v>12</v>
      </c>
      <c r="E10" s="3"/>
      <c r="F10" s="3"/>
      <c r="G10" s="3"/>
      <c r="H10" s="3"/>
      <c r="I10" s="3"/>
      <c r="J10" s="2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60" t="s">
        <v>14</v>
      </c>
      <c r="B11" s="38" t="s">
        <v>58</v>
      </c>
      <c r="C11" s="27"/>
      <c r="D11" s="4" t="s">
        <v>10</v>
      </c>
      <c r="E11" s="5">
        <f>SUM(E12:E13)</f>
        <v>2389.3598999999999</v>
      </c>
      <c r="F11" s="5">
        <f>SUM(F12:F13)</f>
        <v>1689.3598999999999</v>
      </c>
      <c r="G11" s="5">
        <f>SUM(G12:G13)</f>
        <v>700</v>
      </c>
      <c r="H11" s="3"/>
      <c r="I11" s="3"/>
      <c r="J11" s="27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60"/>
      <c r="B12" s="39"/>
      <c r="C12" s="28"/>
      <c r="D12" s="4" t="s">
        <v>11</v>
      </c>
      <c r="E12" s="5">
        <f>SUM(F12:I12)</f>
        <v>2389.3598999999999</v>
      </c>
      <c r="F12" s="5">
        <v>1689.3598999999999</v>
      </c>
      <c r="G12" s="5">
        <v>700</v>
      </c>
      <c r="H12" s="3"/>
      <c r="I12" s="3"/>
      <c r="J12" s="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60"/>
      <c r="B13" s="40"/>
      <c r="C13" s="29"/>
      <c r="D13" s="4" t="s">
        <v>12</v>
      </c>
      <c r="E13" s="5"/>
      <c r="F13" s="5"/>
      <c r="G13" s="3"/>
      <c r="H13" s="3"/>
      <c r="I13" s="3"/>
      <c r="J13" s="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60" t="s">
        <v>15</v>
      </c>
      <c r="B14" s="57" t="s">
        <v>19</v>
      </c>
      <c r="C14" s="27"/>
      <c r="D14" s="4" t="s">
        <v>10</v>
      </c>
      <c r="E14" s="7">
        <f>SUM(E15:E16)</f>
        <v>1163.6394</v>
      </c>
      <c r="F14" s="5">
        <f>SUM(F15:F16)</f>
        <v>588</v>
      </c>
      <c r="G14" s="7">
        <f>SUM(G15:G16)</f>
        <v>575.63940000000002</v>
      </c>
      <c r="H14" s="3"/>
      <c r="I14" s="3"/>
      <c r="J14" s="27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60"/>
      <c r="B15" s="58"/>
      <c r="C15" s="28"/>
      <c r="D15" s="4" t="s">
        <v>11</v>
      </c>
      <c r="E15" s="7">
        <f>SUM(F15:I15)</f>
        <v>1163.6394</v>
      </c>
      <c r="F15" s="5">
        <v>588</v>
      </c>
      <c r="G15" s="7">
        <v>575.63940000000002</v>
      </c>
      <c r="H15" s="3"/>
      <c r="I15" s="3"/>
      <c r="J15" s="2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60"/>
      <c r="B16" s="59"/>
      <c r="C16" s="29"/>
      <c r="D16" s="4" t="s">
        <v>12</v>
      </c>
      <c r="E16" s="5"/>
      <c r="F16" s="5"/>
      <c r="G16" s="3"/>
      <c r="H16" s="3"/>
      <c r="I16" s="3"/>
      <c r="J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60" t="s">
        <v>16</v>
      </c>
      <c r="B17" s="57" t="s">
        <v>22</v>
      </c>
      <c r="C17" s="27"/>
      <c r="D17" s="4" t="s">
        <v>10</v>
      </c>
      <c r="E17" s="6">
        <f>SUM(E18:E19)</f>
        <v>999.56416000000002</v>
      </c>
      <c r="F17" s="6">
        <f>SUM(F18:F19)</f>
        <v>999.56416000000002</v>
      </c>
      <c r="G17" s="3"/>
      <c r="H17" s="3"/>
      <c r="I17" s="3"/>
      <c r="J17" s="27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60"/>
      <c r="B18" s="58"/>
      <c r="C18" s="28"/>
      <c r="D18" s="4" t="s">
        <v>11</v>
      </c>
      <c r="E18" s="6">
        <f>SUM(F18:I18)</f>
        <v>999.56416000000002</v>
      </c>
      <c r="F18" s="6">
        <v>999.56416000000002</v>
      </c>
      <c r="G18" s="3"/>
      <c r="H18" s="3"/>
      <c r="I18" s="3"/>
      <c r="J18" s="2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60"/>
      <c r="B19" s="59"/>
      <c r="C19" s="29"/>
      <c r="D19" s="4" t="s">
        <v>12</v>
      </c>
      <c r="E19" s="5"/>
      <c r="F19" s="5"/>
      <c r="G19" s="3"/>
      <c r="H19" s="3"/>
      <c r="I19" s="3"/>
      <c r="J19" s="2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60" t="s">
        <v>17</v>
      </c>
      <c r="B20" s="57" t="s">
        <v>24</v>
      </c>
      <c r="C20" s="27"/>
      <c r="D20" s="4" t="s">
        <v>10</v>
      </c>
      <c r="E20" s="6">
        <f>SUM(E21:E22)</f>
        <v>1131.5023700000002</v>
      </c>
      <c r="F20" s="6">
        <f>SUM(F21:F22)</f>
        <v>631.50237000000004</v>
      </c>
      <c r="G20" s="5">
        <f>SUM(G21:G22)</f>
        <v>500</v>
      </c>
      <c r="H20" s="3"/>
      <c r="I20" s="3"/>
      <c r="J20" s="27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60"/>
      <c r="B21" s="58"/>
      <c r="C21" s="28"/>
      <c r="D21" s="4" t="s">
        <v>11</v>
      </c>
      <c r="E21" s="6">
        <f>SUM(F21:I21)</f>
        <v>1131.5023700000002</v>
      </c>
      <c r="F21" s="6">
        <v>631.50237000000004</v>
      </c>
      <c r="G21" s="5">
        <v>500</v>
      </c>
      <c r="H21" s="3"/>
      <c r="I21" s="3"/>
      <c r="J21" s="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60"/>
      <c r="B22" s="59"/>
      <c r="C22" s="29"/>
      <c r="D22" s="4" t="s">
        <v>12</v>
      </c>
      <c r="E22" s="3"/>
      <c r="F22" s="3"/>
      <c r="G22" s="3"/>
      <c r="H22" s="3"/>
      <c r="I22" s="3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60" t="s">
        <v>18</v>
      </c>
      <c r="B23" s="65" t="s">
        <v>25</v>
      </c>
      <c r="C23" s="27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3"/>
      <c r="I23" s="3"/>
      <c r="J23" s="27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60"/>
      <c r="B24" s="66"/>
      <c r="C24" s="28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3"/>
      <c r="I24" s="3"/>
      <c r="J24" s="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60"/>
      <c r="B25" s="67"/>
      <c r="C25" s="29"/>
      <c r="D25" s="4" t="s">
        <v>12</v>
      </c>
      <c r="E25" s="3"/>
      <c r="F25" s="3"/>
      <c r="G25" s="3"/>
      <c r="H25" s="3"/>
      <c r="I25" s="3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60" t="s">
        <v>20</v>
      </c>
      <c r="B26" s="57" t="s">
        <v>27</v>
      </c>
      <c r="C26" s="27"/>
      <c r="D26" s="4" t="s">
        <v>10</v>
      </c>
      <c r="E26" s="6">
        <f>SUM(E27:E28)</f>
        <v>3577.7284500000001</v>
      </c>
      <c r="F26" s="6">
        <f>SUM(F27:F28)</f>
        <v>1077.7284500000001</v>
      </c>
      <c r="G26" s="5"/>
      <c r="H26" s="5">
        <f>SUM(H27:H28)</f>
        <v>2500</v>
      </c>
      <c r="I26" s="3"/>
      <c r="J26" s="27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60"/>
      <c r="B27" s="58"/>
      <c r="C27" s="28"/>
      <c r="D27" s="4" t="s">
        <v>11</v>
      </c>
      <c r="E27" s="6">
        <f>SUM(F27:I27)</f>
        <v>3577.7284500000001</v>
      </c>
      <c r="F27" s="6">
        <v>1077.7284500000001</v>
      </c>
      <c r="G27" s="5"/>
      <c r="H27" s="5">
        <v>2500</v>
      </c>
      <c r="I27" s="3"/>
      <c r="J27" s="2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60"/>
      <c r="B28" s="59"/>
      <c r="C28" s="29"/>
      <c r="D28" s="4" t="s">
        <v>12</v>
      </c>
      <c r="E28" s="5"/>
      <c r="F28" s="5"/>
      <c r="G28" s="3"/>
      <c r="H28" s="3"/>
      <c r="I28" s="3"/>
      <c r="J28" s="2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60" t="s">
        <v>21</v>
      </c>
      <c r="B29" s="65" t="s">
        <v>29</v>
      </c>
      <c r="C29" s="27"/>
      <c r="D29" s="4" t="s">
        <v>10</v>
      </c>
      <c r="E29" s="6">
        <f>SUM(E30:E31)</f>
        <v>1658.87041</v>
      </c>
      <c r="F29" s="6">
        <f>SUM(F30:F31)</f>
        <v>850.58941000000004</v>
      </c>
      <c r="G29" s="6">
        <f>SUM(G30:G31)</f>
        <v>808.28099999999995</v>
      </c>
      <c r="H29" s="3"/>
      <c r="I29" s="3"/>
      <c r="J29" s="27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60"/>
      <c r="B30" s="66"/>
      <c r="C30" s="28"/>
      <c r="D30" s="4" t="s">
        <v>11</v>
      </c>
      <c r="E30" s="6">
        <f>SUM(F30:I30)</f>
        <v>1658.87041</v>
      </c>
      <c r="F30" s="6">
        <v>850.58941000000004</v>
      </c>
      <c r="G30" s="6">
        <v>808.28099999999995</v>
      </c>
      <c r="H30" s="3"/>
      <c r="I30" s="3"/>
      <c r="J30" s="2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60"/>
      <c r="B31" s="67"/>
      <c r="C31" s="29"/>
      <c r="D31" s="4" t="s">
        <v>12</v>
      </c>
      <c r="E31" s="5"/>
      <c r="F31" s="5"/>
      <c r="G31" s="3"/>
      <c r="H31" s="3"/>
      <c r="I31" s="3"/>
      <c r="J31" s="29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60" t="s">
        <v>23</v>
      </c>
      <c r="B32" s="57" t="s">
        <v>32</v>
      </c>
      <c r="C32" s="27"/>
      <c r="D32" s="4" t="s">
        <v>10</v>
      </c>
      <c r="E32" s="6">
        <f>SUM(E33:E34)</f>
        <v>499.78200000000004</v>
      </c>
      <c r="F32" s="6">
        <f>SUM(F33:F34)</f>
        <v>249.78200000000001</v>
      </c>
      <c r="G32" s="5">
        <f>SUM(G33:G34)</f>
        <v>250</v>
      </c>
      <c r="H32" s="3"/>
      <c r="I32" s="3"/>
      <c r="J32" s="27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60"/>
      <c r="B33" s="58"/>
      <c r="C33" s="28"/>
      <c r="D33" s="4" t="s">
        <v>11</v>
      </c>
      <c r="E33" s="6">
        <f>SUM(F33:I33)</f>
        <v>499.78200000000004</v>
      </c>
      <c r="F33" s="6">
        <v>249.78200000000001</v>
      </c>
      <c r="G33" s="5">
        <v>250</v>
      </c>
      <c r="H33" s="3"/>
      <c r="I33" s="3"/>
      <c r="J33" s="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60"/>
      <c r="B34" s="59"/>
      <c r="C34" s="29"/>
      <c r="D34" s="4" t="s">
        <v>12</v>
      </c>
      <c r="E34" s="5"/>
      <c r="F34" s="5"/>
      <c r="G34" s="3"/>
      <c r="H34" s="3"/>
      <c r="I34" s="3"/>
      <c r="J34" s="29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60" t="s">
        <v>64</v>
      </c>
      <c r="B35" s="38" t="s">
        <v>33</v>
      </c>
      <c r="C35" s="27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54" t="s">
        <v>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60"/>
      <c r="B36" s="39"/>
      <c r="C36" s="28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5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60"/>
      <c r="B37" s="40"/>
      <c r="C37" s="29"/>
      <c r="D37" s="4" t="s">
        <v>12</v>
      </c>
      <c r="E37" s="5"/>
      <c r="F37" s="5"/>
      <c r="G37" s="3"/>
      <c r="H37" s="3"/>
      <c r="I37" s="3"/>
      <c r="J37" s="5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60" t="s">
        <v>26</v>
      </c>
      <c r="B38" s="57" t="s">
        <v>59</v>
      </c>
      <c r="C38" s="27"/>
      <c r="D38" s="4" t="s">
        <v>10</v>
      </c>
      <c r="E38" s="6">
        <f>SUM(E39:E40)</f>
        <v>3967.57</v>
      </c>
      <c r="F38" s="6"/>
      <c r="G38" s="5">
        <f>SUM(G39:G40)</f>
        <v>3967.57</v>
      </c>
      <c r="H38" s="21"/>
      <c r="I38" s="21"/>
      <c r="J38" s="27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60"/>
      <c r="B39" s="58"/>
      <c r="C39" s="28"/>
      <c r="D39" s="4" t="s">
        <v>11</v>
      </c>
      <c r="E39" s="6">
        <f>SUM(F39:I39)</f>
        <v>3967.57</v>
      </c>
      <c r="F39" s="6"/>
      <c r="G39" s="5">
        <v>3967.57</v>
      </c>
      <c r="H39" s="21"/>
      <c r="I39" s="21"/>
      <c r="J39" s="28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60"/>
      <c r="B40" s="59"/>
      <c r="C40" s="29"/>
      <c r="D40" s="4" t="s">
        <v>12</v>
      </c>
      <c r="E40" s="5"/>
      <c r="F40" s="5"/>
      <c r="G40" s="21"/>
      <c r="H40" s="21"/>
      <c r="I40" s="21"/>
      <c r="J40" s="2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60" t="s">
        <v>28</v>
      </c>
      <c r="B41" s="57" t="s">
        <v>62</v>
      </c>
      <c r="C41" s="27"/>
      <c r="D41" s="4" t="s">
        <v>10</v>
      </c>
      <c r="E41" s="6">
        <f>SUM(E42:E43)</f>
        <v>448.19299999999998</v>
      </c>
      <c r="F41" s="6">
        <f>SUM(F42:F43)</f>
        <v>148.19300000000001</v>
      </c>
      <c r="G41" s="5">
        <f>SUM(G42:G43)</f>
        <v>300</v>
      </c>
      <c r="H41" s="22"/>
      <c r="I41" s="22"/>
      <c r="J41" s="27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60"/>
      <c r="B42" s="58"/>
      <c r="C42" s="28"/>
      <c r="D42" s="4" t="s">
        <v>11</v>
      </c>
      <c r="E42" s="6">
        <f>SUM(F42:I42)</f>
        <v>448.19299999999998</v>
      </c>
      <c r="F42" s="6">
        <v>148.19300000000001</v>
      </c>
      <c r="G42" s="5">
        <v>300</v>
      </c>
      <c r="H42" s="22"/>
      <c r="I42" s="22"/>
      <c r="J42" s="2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60"/>
      <c r="B43" s="59"/>
      <c r="C43" s="29"/>
      <c r="D43" s="4" t="s">
        <v>12</v>
      </c>
      <c r="E43" s="5"/>
      <c r="F43" s="5"/>
      <c r="G43" s="22"/>
      <c r="H43" s="22"/>
      <c r="I43" s="22"/>
      <c r="J43" s="2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60" t="s">
        <v>30</v>
      </c>
      <c r="B44" s="57" t="s">
        <v>63</v>
      </c>
      <c r="C44" s="27"/>
      <c r="D44" s="4" t="s">
        <v>10</v>
      </c>
      <c r="E44" s="6">
        <f>SUM(E45:E46)</f>
        <v>2185.2330000000002</v>
      </c>
      <c r="F44" s="6"/>
      <c r="G44" s="6">
        <f>SUM(G45:G46)</f>
        <v>2185.2330000000002</v>
      </c>
      <c r="H44" s="25"/>
      <c r="I44" s="25"/>
      <c r="J44" s="27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60"/>
      <c r="B45" s="58"/>
      <c r="C45" s="28"/>
      <c r="D45" s="4" t="s">
        <v>11</v>
      </c>
      <c r="E45" s="6">
        <f>SUM(F45:I45)</f>
        <v>2185.2330000000002</v>
      </c>
      <c r="F45" s="6"/>
      <c r="G45" s="6">
        <v>2185.2330000000002</v>
      </c>
      <c r="H45" s="25"/>
      <c r="I45" s="25"/>
      <c r="J45" s="2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60"/>
      <c r="B46" s="59"/>
      <c r="C46" s="29"/>
      <c r="D46" s="4" t="s">
        <v>12</v>
      </c>
      <c r="E46" s="5"/>
      <c r="F46" s="5"/>
      <c r="G46" s="25"/>
      <c r="H46" s="25"/>
      <c r="I46" s="25"/>
      <c r="J46" s="2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60" t="s">
        <v>31</v>
      </c>
      <c r="B47" s="35" t="s">
        <v>61</v>
      </c>
      <c r="C47" s="27"/>
      <c r="D47" s="4" t="s">
        <v>10</v>
      </c>
      <c r="E47" s="5">
        <f>SUM(E48:E49)</f>
        <v>800</v>
      </c>
      <c r="F47" s="5">
        <f>SUM(F48:F49)</f>
        <v>400</v>
      </c>
      <c r="G47" s="5">
        <v>400</v>
      </c>
      <c r="H47" s="3"/>
      <c r="I47" s="3"/>
      <c r="J47" s="27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60"/>
      <c r="B48" s="36"/>
      <c r="C48" s="28"/>
      <c r="D48" s="4" t="s">
        <v>11</v>
      </c>
      <c r="E48" s="5">
        <f>SUM(F48:I48)</f>
        <v>800</v>
      </c>
      <c r="F48" s="5">
        <v>400</v>
      </c>
      <c r="G48" s="5">
        <v>400</v>
      </c>
      <c r="H48" s="3"/>
      <c r="I48" s="3"/>
      <c r="J48" s="28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60"/>
      <c r="B49" s="37"/>
      <c r="C49" s="29"/>
      <c r="D49" s="4" t="s">
        <v>12</v>
      </c>
      <c r="E49" s="5"/>
      <c r="F49" s="5"/>
      <c r="G49" s="3"/>
      <c r="H49" s="3"/>
      <c r="I49" s="3"/>
      <c r="J49" s="2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48" t="s">
        <v>70</v>
      </c>
      <c r="B50" s="57" t="s">
        <v>71</v>
      </c>
      <c r="C50" s="27"/>
      <c r="D50" s="4" t="s">
        <v>10</v>
      </c>
      <c r="E50" s="5"/>
      <c r="F50" s="5"/>
      <c r="G50" s="5">
        <f>SUM(G51:G52)</f>
        <v>2925.5</v>
      </c>
      <c r="H50" s="26"/>
      <c r="I50" s="26"/>
      <c r="J50" s="27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49"/>
      <c r="B51" s="58"/>
      <c r="C51" s="28"/>
      <c r="D51" s="4" t="s">
        <v>11</v>
      </c>
      <c r="E51" s="5"/>
      <c r="F51" s="5"/>
      <c r="G51" s="5">
        <v>2925.5</v>
      </c>
      <c r="H51" s="26"/>
      <c r="I51" s="26"/>
      <c r="J51" s="2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50"/>
      <c r="B52" s="59"/>
      <c r="C52" s="29"/>
      <c r="D52" s="4" t="s">
        <v>12</v>
      </c>
      <c r="E52" s="5"/>
      <c r="F52" s="5"/>
      <c r="G52" s="26"/>
      <c r="H52" s="26"/>
      <c r="I52" s="26"/>
      <c r="J52" s="2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.75" x14ac:dyDescent="0.25">
      <c r="A53" s="27"/>
      <c r="B53" s="41" t="s">
        <v>34</v>
      </c>
      <c r="C53" s="27"/>
      <c r="D53" s="4" t="s">
        <v>10</v>
      </c>
      <c r="E53" s="6">
        <f>SUM(E54:E55)</f>
        <v>22104.034</v>
      </c>
      <c r="F53" s="6">
        <f>SUM(F54:F55)</f>
        <v>7918.2540000000017</v>
      </c>
      <c r="G53" s="5">
        <f>SUM(G54:G55)</f>
        <v>13871.28</v>
      </c>
      <c r="H53" s="5">
        <f>SUM(H54:H55)</f>
        <v>2870</v>
      </c>
      <c r="I53" s="5">
        <f>SUM(I54:I55)</f>
        <v>370</v>
      </c>
      <c r="J53" s="2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x14ac:dyDescent="0.25">
      <c r="A54" s="28"/>
      <c r="B54" s="42"/>
      <c r="C54" s="28"/>
      <c r="D54" s="4" t="s">
        <v>11</v>
      </c>
      <c r="E54" s="6">
        <f>SUM(E9+E12+E15+E18+E21+E24+E27+E30+E33+E36+E39+E48+E42+E45)</f>
        <v>22104.034</v>
      </c>
      <c r="F54" s="6">
        <f>SUM(F9+F12+F15+F18+F21+F24+F27+F30+F33+F36+F39+F48+F42+F45)</f>
        <v>7918.2540000000017</v>
      </c>
      <c r="G54" s="5">
        <f>SUM(G9+G12+G15+G18+G21+G24+G27+G30+G33+G36+G39+G48+G42+G45+G51)</f>
        <v>13871.28</v>
      </c>
      <c r="H54" s="5">
        <f>SUM(H9+H12+H15+H18+H21+H24+H27+H30+H33+H36+H39+H48+H42+H45)</f>
        <v>2870</v>
      </c>
      <c r="I54" s="5">
        <f>SUM(I9+I12+I15+I18+I21+I24+I27+I30+I33+I36+I39+I48+I42+I45)</f>
        <v>370</v>
      </c>
      <c r="J54" s="2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.75" x14ac:dyDescent="0.25">
      <c r="A55" s="29"/>
      <c r="B55" s="61"/>
      <c r="C55" s="29"/>
      <c r="D55" s="4" t="s">
        <v>12</v>
      </c>
      <c r="E55" s="5"/>
      <c r="F55" s="5"/>
      <c r="G55" s="3"/>
      <c r="H55" s="3"/>
      <c r="I55" s="3"/>
      <c r="J55" s="2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8.75" customHeight="1" x14ac:dyDescent="0.25">
      <c r="A56" s="62" t="s">
        <v>35</v>
      </c>
      <c r="B56" s="63"/>
      <c r="C56" s="63"/>
      <c r="D56" s="63"/>
      <c r="E56" s="63"/>
      <c r="F56" s="63"/>
      <c r="G56" s="63"/>
      <c r="H56" s="63"/>
      <c r="I56" s="63"/>
      <c r="J56" s="6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.75" x14ac:dyDescent="0.25">
      <c r="A57" s="48" t="s">
        <v>36</v>
      </c>
      <c r="B57" s="57" t="s">
        <v>37</v>
      </c>
      <c r="C57" s="27"/>
      <c r="D57" s="4" t="s">
        <v>10</v>
      </c>
      <c r="E57" s="5">
        <f>SUM(E58:E59)</f>
        <v>1972.0303000000001</v>
      </c>
      <c r="F57" s="8">
        <f>SUM(F58:F59)</f>
        <v>1546.39176</v>
      </c>
      <c r="G57" s="8">
        <f>SUM(G58:G59)</f>
        <v>425.63853999999998</v>
      </c>
      <c r="H57" s="5">
        <f>SUM(H58:H59)</f>
        <v>180</v>
      </c>
      <c r="I57" s="3"/>
      <c r="J57" s="27" t="s">
        <v>13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.75" x14ac:dyDescent="0.25">
      <c r="A58" s="49"/>
      <c r="B58" s="58"/>
      <c r="C58" s="28"/>
      <c r="D58" s="4" t="s">
        <v>11</v>
      </c>
      <c r="E58" s="5">
        <f>SUM(F58:G58)</f>
        <v>59.160919999999997</v>
      </c>
      <c r="F58" s="8">
        <v>46.391759999999998</v>
      </c>
      <c r="G58" s="8">
        <v>12.769159999999999</v>
      </c>
      <c r="H58" s="5">
        <v>180</v>
      </c>
      <c r="I58" s="3"/>
      <c r="J58" s="2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.75" x14ac:dyDescent="0.25">
      <c r="A59" s="50"/>
      <c r="B59" s="59"/>
      <c r="C59" s="29"/>
      <c r="D59" s="4" t="s">
        <v>12</v>
      </c>
      <c r="E59" s="5">
        <f>SUM(F59:G59)</f>
        <v>1912.8693800000001</v>
      </c>
      <c r="F59" s="5">
        <v>1500</v>
      </c>
      <c r="G59" s="8">
        <v>412.86937999999998</v>
      </c>
      <c r="H59" s="5"/>
      <c r="I59" s="3"/>
      <c r="J59" s="2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8.75" customHeight="1" x14ac:dyDescent="0.25">
      <c r="A60" s="51" t="s">
        <v>38</v>
      </c>
      <c r="B60" s="52"/>
      <c r="C60" s="52"/>
      <c r="D60" s="52"/>
      <c r="E60" s="52"/>
      <c r="F60" s="52"/>
      <c r="G60" s="52"/>
      <c r="H60" s="52"/>
      <c r="I60" s="52"/>
      <c r="J60" s="5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21.75" customHeight="1" x14ac:dyDescent="0.25">
      <c r="A61" s="48" t="s">
        <v>40</v>
      </c>
      <c r="B61" s="43" t="s">
        <v>41</v>
      </c>
      <c r="C61" s="27"/>
      <c r="D61" s="4" t="s">
        <v>10</v>
      </c>
      <c r="E61" s="8">
        <f>SUM(E62:E63)</f>
        <v>24458.656859999999</v>
      </c>
      <c r="F61" s="8">
        <f>SUM(F62:F63)</f>
        <v>24458.656859999999</v>
      </c>
      <c r="G61" s="3"/>
      <c r="H61" s="3"/>
      <c r="I61" s="3"/>
      <c r="J61" s="54" t="s">
        <v>39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25.5" customHeight="1" x14ac:dyDescent="0.25">
      <c r="A62" s="49"/>
      <c r="B62" s="46"/>
      <c r="C62" s="28"/>
      <c r="D62" s="4" t="s">
        <v>11</v>
      </c>
      <c r="E62" s="5"/>
      <c r="F62" s="5"/>
      <c r="G62" s="3"/>
      <c r="H62" s="3"/>
      <c r="I62" s="3"/>
      <c r="J62" s="5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24" customHeight="1" x14ac:dyDescent="0.25">
      <c r="A63" s="50"/>
      <c r="B63" s="47"/>
      <c r="C63" s="29"/>
      <c r="D63" s="4" t="s">
        <v>12</v>
      </c>
      <c r="E63" s="8">
        <f>SUM(F63:I63)</f>
        <v>24458.656859999999</v>
      </c>
      <c r="F63" s="8">
        <v>24458.656859999999</v>
      </c>
      <c r="G63" s="3"/>
      <c r="H63" s="3"/>
      <c r="I63" s="3"/>
      <c r="J63" s="5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8.75" customHeight="1" x14ac:dyDescent="0.25">
      <c r="A64" s="51" t="s">
        <v>42</v>
      </c>
      <c r="B64" s="52"/>
      <c r="C64" s="52"/>
      <c r="D64" s="52"/>
      <c r="E64" s="52"/>
      <c r="F64" s="52"/>
      <c r="G64" s="52"/>
      <c r="H64" s="52"/>
      <c r="I64" s="52"/>
      <c r="J64" s="5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4.45" customHeight="1" x14ac:dyDescent="0.25">
      <c r="A65" s="48" t="s">
        <v>43</v>
      </c>
      <c r="B65" s="43" t="s">
        <v>44</v>
      </c>
      <c r="C65" s="27"/>
      <c r="D65" s="4" t="s">
        <v>10</v>
      </c>
      <c r="E65" s="6"/>
      <c r="F65" s="5"/>
      <c r="G65" s="6"/>
      <c r="H65" s="3">
        <f>SUM(H66:H67)</f>
        <v>567.96999999999991</v>
      </c>
      <c r="I65" s="3"/>
      <c r="J65" s="27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4.45" customHeight="1" x14ac:dyDescent="0.25">
      <c r="A66" s="49"/>
      <c r="B66" s="44"/>
      <c r="C66" s="28"/>
      <c r="D66" s="4" t="s">
        <v>11</v>
      </c>
      <c r="E66" s="6"/>
      <c r="F66" s="5"/>
      <c r="G66" s="6"/>
      <c r="H66" s="6">
        <v>17.039100000000001</v>
      </c>
      <c r="I66" s="3"/>
      <c r="J66" s="2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4.45" customHeight="1" x14ac:dyDescent="0.25">
      <c r="A67" s="50"/>
      <c r="B67" s="45"/>
      <c r="C67" s="29"/>
      <c r="D67" s="4" t="s">
        <v>12</v>
      </c>
      <c r="E67" s="7"/>
      <c r="F67" s="3"/>
      <c r="G67" s="3"/>
      <c r="H67" s="6">
        <v>550.93089999999995</v>
      </c>
      <c r="I67" s="3"/>
      <c r="J67" s="2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4.45" customHeight="1" x14ac:dyDescent="0.25">
      <c r="A68" s="48" t="s">
        <v>45</v>
      </c>
      <c r="B68" s="43" t="s">
        <v>51</v>
      </c>
      <c r="C68" s="27"/>
      <c r="D68" s="4" t="s">
        <v>10</v>
      </c>
      <c r="E68" s="6"/>
      <c r="F68" s="5"/>
      <c r="G68" s="6"/>
      <c r="H68" s="26">
        <f>SUM(H69:H70)</f>
        <v>895.09399999999994</v>
      </c>
      <c r="I68" s="3"/>
      <c r="J68" s="27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4.45" customHeight="1" x14ac:dyDescent="0.25">
      <c r="A69" s="49"/>
      <c r="B69" s="44"/>
      <c r="C69" s="28"/>
      <c r="D69" s="4" t="s">
        <v>11</v>
      </c>
      <c r="E69" s="6"/>
      <c r="F69" s="5"/>
      <c r="G69" s="6"/>
      <c r="H69" s="6">
        <v>26.852820000000001</v>
      </c>
      <c r="I69" s="3"/>
      <c r="J69" s="2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4.45" customHeight="1" x14ac:dyDescent="0.25">
      <c r="A70" s="50"/>
      <c r="B70" s="45"/>
      <c r="C70" s="29"/>
      <c r="D70" s="4" t="s">
        <v>12</v>
      </c>
      <c r="E70" s="6"/>
      <c r="F70" s="3"/>
      <c r="G70" s="3"/>
      <c r="H70" s="6">
        <v>868.24117999999999</v>
      </c>
      <c r="I70" s="3"/>
      <c r="J70" s="2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4.45" customHeight="1" x14ac:dyDescent="0.25">
      <c r="A71" s="48" t="s">
        <v>46</v>
      </c>
      <c r="B71" s="43" t="s">
        <v>52</v>
      </c>
      <c r="C71" s="27"/>
      <c r="D71" s="4" t="s">
        <v>10</v>
      </c>
      <c r="E71" s="6"/>
      <c r="F71" s="5"/>
      <c r="G71" s="6"/>
      <c r="H71" s="26">
        <f>SUM(H72:H73)</f>
        <v>3941.3119999999999</v>
      </c>
      <c r="I71" s="3"/>
      <c r="J71" s="27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4.45" customHeight="1" x14ac:dyDescent="0.25">
      <c r="A72" s="49"/>
      <c r="B72" s="44"/>
      <c r="C72" s="28"/>
      <c r="D72" s="4" t="s">
        <v>11</v>
      </c>
      <c r="E72" s="6"/>
      <c r="F72" s="5"/>
      <c r="G72" s="6"/>
      <c r="H72" s="6">
        <v>118.23936</v>
      </c>
      <c r="I72" s="3"/>
      <c r="J72" s="2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4.45" customHeight="1" x14ac:dyDescent="0.25">
      <c r="A73" s="50"/>
      <c r="B73" s="45"/>
      <c r="C73" s="29"/>
      <c r="D73" s="4" t="s">
        <v>12</v>
      </c>
      <c r="E73" s="6"/>
      <c r="F73" s="3"/>
      <c r="G73" s="3"/>
      <c r="H73" s="6">
        <v>3823.0726399999999</v>
      </c>
      <c r="I73" s="3"/>
      <c r="J73" s="2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4.45" customHeight="1" x14ac:dyDescent="0.25">
      <c r="A74" s="48" t="s">
        <v>47</v>
      </c>
      <c r="B74" s="43" t="s">
        <v>53</v>
      </c>
      <c r="C74" s="27"/>
      <c r="D74" s="4" t="s">
        <v>10</v>
      </c>
      <c r="E74" s="5"/>
      <c r="F74" s="5"/>
      <c r="G74" s="7"/>
      <c r="H74" s="5"/>
      <c r="I74" s="3"/>
      <c r="J74" s="27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4.45" customHeight="1" x14ac:dyDescent="0.25">
      <c r="A75" s="49"/>
      <c r="B75" s="46"/>
      <c r="C75" s="28"/>
      <c r="D75" s="4" t="s">
        <v>11</v>
      </c>
      <c r="E75" s="5"/>
      <c r="F75" s="5"/>
      <c r="G75" s="7"/>
      <c r="H75" s="5"/>
      <c r="I75" s="3"/>
      <c r="J75" s="2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4.45" customHeight="1" x14ac:dyDescent="0.25">
      <c r="A76" s="50"/>
      <c r="B76" s="47"/>
      <c r="C76" s="29"/>
      <c r="D76" s="4" t="s">
        <v>12</v>
      </c>
      <c r="E76" s="5"/>
      <c r="F76" s="3"/>
      <c r="G76" s="3"/>
      <c r="H76" s="5"/>
      <c r="I76" s="3"/>
      <c r="J76" s="2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4.45" customHeight="1" x14ac:dyDescent="0.25">
      <c r="A77" s="48" t="s">
        <v>48</v>
      </c>
      <c r="B77" s="43" t="s">
        <v>54</v>
      </c>
      <c r="C77" s="27"/>
      <c r="D77" s="4" t="s">
        <v>10</v>
      </c>
      <c r="E77" s="5">
        <f>SUM(E78:E80)</f>
        <v>289056.04000000004</v>
      </c>
      <c r="F77" s="5"/>
      <c r="G77" s="5">
        <f>SUM(G78:G80)</f>
        <v>150000</v>
      </c>
      <c r="H77" s="5">
        <f>SUM(H78:H80)</f>
        <v>34528.020000000004</v>
      </c>
      <c r="I77" s="5">
        <f>SUM(I78:I80)</f>
        <v>104528.02</v>
      </c>
      <c r="J77" s="27" t="s">
        <v>13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4.45" customHeight="1" x14ac:dyDescent="0.25">
      <c r="A78" s="49"/>
      <c r="B78" s="46"/>
      <c r="C78" s="28"/>
      <c r="D78" s="4" t="s">
        <v>11</v>
      </c>
      <c r="E78" s="5"/>
      <c r="F78" s="5"/>
      <c r="G78" s="5"/>
      <c r="H78" s="5"/>
      <c r="I78" s="5"/>
      <c r="J78" s="2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4.45" customHeight="1" x14ac:dyDescent="0.25">
      <c r="A79" s="49"/>
      <c r="B79" s="46"/>
      <c r="C79" s="28"/>
      <c r="D79" s="4" t="s">
        <v>12</v>
      </c>
      <c r="E79" s="5">
        <f>SUM(F79:I79)</f>
        <v>5781.1207799999993</v>
      </c>
      <c r="F79" s="3"/>
      <c r="G79" s="5">
        <v>3000</v>
      </c>
      <c r="H79" s="5">
        <v>690.56038000000001</v>
      </c>
      <c r="I79" s="5">
        <v>2090.5603999999998</v>
      </c>
      <c r="J79" s="2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4.45" customHeight="1" x14ac:dyDescent="0.25">
      <c r="A80" s="50"/>
      <c r="B80" s="47"/>
      <c r="C80" s="29"/>
      <c r="D80" s="4" t="s">
        <v>55</v>
      </c>
      <c r="E80" s="5">
        <f>SUM(F80:I80)</f>
        <v>283274.91922000004</v>
      </c>
      <c r="F80" s="3"/>
      <c r="G80" s="5">
        <v>147000</v>
      </c>
      <c r="H80" s="5">
        <v>33837.459620000001</v>
      </c>
      <c r="I80" s="5">
        <v>102437.4596</v>
      </c>
      <c r="J80" s="2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4.45" customHeight="1" x14ac:dyDescent="0.25">
      <c r="A81" s="48" t="s">
        <v>49</v>
      </c>
      <c r="B81" s="43" t="s">
        <v>68</v>
      </c>
      <c r="C81" s="27"/>
      <c r="D81" s="4" t="s">
        <v>10</v>
      </c>
      <c r="E81" s="5"/>
      <c r="F81" s="5"/>
      <c r="G81" s="7"/>
      <c r="H81" s="26">
        <f>SUM(H82:H83)</f>
        <v>10556.665999999999</v>
      </c>
      <c r="I81" s="3"/>
      <c r="J81" s="27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4.45" customHeight="1" x14ac:dyDescent="0.25">
      <c r="A82" s="49"/>
      <c r="B82" s="46"/>
      <c r="C82" s="28"/>
      <c r="D82" s="4" t="s">
        <v>11</v>
      </c>
      <c r="E82" s="5"/>
      <c r="F82" s="5"/>
      <c r="G82" s="7"/>
      <c r="H82" s="5">
        <v>316.69997999999998</v>
      </c>
      <c r="I82" s="3"/>
      <c r="J82" s="2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4.45" customHeight="1" x14ac:dyDescent="0.25">
      <c r="A83" s="50"/>
      <c r="B83" s="47"/>
      <c r="C83" s="29"/>
      <c r="D83" s="4" t="s">
        <v>12</v>
      </c>
      <c r="E83" s="5"/>
      <c r="F83" s="3"/>
      <c r="G83" s="3"/>
      <c r="H83" s="6">
        <v>10239.96602</v>
      </c>
      <c r="I83" s="3"/>
      <c r="J83" s="2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21.95" customHeight="1" x14ac:dyDescent="0.25">
      <c r="A84" s="48" t="s">
        <v>50</v>
      </c>
      <c r="B84" s="35" t="s">
        <v>69</v>
      </c>
      <c r="C84" s="27"/>
      <c r="D84" s="4" t="s">
        <v>10</v>
      </c>
      <c r="E84" s="5"/>
      <c r="F84" s="5"/>
      <c r="G84" s="7"/>
      <c r="H84" s="26">
        <f>SUM(H85:H86)</f>
        <v>12915.243999999999</v>
      </c>
      <c r="I84" s="5"/>
      <c r="J84" s="27" t="s">
        <v>13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21.95" customHeight="1" x14ac:dyDescent="0.25">
      <c r="A85" s="49"/>
      <c r="B85" s="36"/>
      <c r="C85" s="28"/>
      <c r="D85" s="4" t="s">
        <v>11</v>
      </c>
      <c r="E85" s="5"/>
      <c r="F85" s="5"/>
      <c r="G85" s="7"/>
      <c r="H85" s="6">
        <v>387.45731999999998</v>
      </c>
      <c r="I85" s="5"/>
      <c r="J85" s="2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21.95" customHeight="1" x14ac:dyDescent="0.25">
      <c r="A86" s="50"/>
      <c r="B86" s="37"/>
      <c r="C86" s="29"/>
      <c r="D86" s="4" t="s">
        <v>12</v>
      </c>
      <c r="E86" s="5"/>
      <c r="F86" s="3"/>
      <c r="G86" s="3"/>
      <c r="H86" s="6">
        <v>12527.786679999999</v>
      </c>
      <c r="I86" s="5"/>
      <c r="J86" s="2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27"/>
      <c r="B87" s="38" t="s">
        <v>56</v>
      </c>
      <c r="C87" s="27"/>
      <c r="D87" s="4" t="s">
        <v>10</v>
      </c>
      <c r="E87" s="5">
        <f>SUM(E88:E90)</f>
        <v>317066.03742000007</v>
      </c>
      <c r="F87" s="5"/>
      <c r="G87" s="5">
        <f>SUM(G88:G90)</f>
        <v>150000</v>
      </c>
      <c r="H87" s="5">
        <f>SUM(H88:H90)</f>
        <v>63404.305999999997</v>
      </c>
      <c r="I87" s="5">
        <f>SUM(I88:I90)</f>
        <v>104528.02</v>
      </c>
      <c r="J87" s="2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28"/>
      <c r="B88" s="39"/>
      <c r="C88" s="28"/>
      <c r="D88" s="4" t="s">
        <v>11</v>
      </c>
      <c r="E88" s="5"/>
      <c r="F88" s="7"/>
      <c r="G88" s="5"/>
      <c r="H88" s="6">
        <f>H66+H69+H72+H82+H85</f>
        <v>866.28857999999991</v>
      </c>
      <c r="I88" s="5"/>
      <c r="J88" s="2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28"/>
      <c r="B89" s="39"/>
      <c r="C89" s="28"/>
      <c r="D89" s="4" t="s">
        <v>12</v>
      </c>
      <c r="E89" s="7">
        <f>SUM(G89:I89)</f>
        <v>33791.118199999997</v>
      </c>
      <c r="F89" s="7"/>
      <c r="G89" s="5">
        <f>SUM(G67+G70+G73+G76+G79+G83+G86)</f>
        <v>3000</v>
      </c>
      <c r="H89" s="5">
        <f>SUM(H67+H70+H73+H76+H79+H83+H86)</f>
        <v>28700.557799999999</v>
      </c>
      <c r="I89" s="5">
        <f>SUM(I67+I70+I73+I76+I79+I83+I86)</f>
        <v>2090.5603999999998</v>
      </c>
      <c r="J89" s="2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" customHeight="1" x14ac:dyDescent="0.25">
      <c r="A90" s="29"/>
      <c r="B90" s="40"/>
      <c r="C90" s="29"/>
      <c r="D90" s="4" t="s">
        <v>55</v>
      </c>
      <c r="E90" s="5">
        <f>SUM(G90:I90)</f>
        <v>283274.91922000004</v>
      </c>
      <c r="F90" s="5"/>
      <c r="G90" s="5">
        <f>SUM(G80)</f>
        <v>147000</v>
      </c>
      <c r="H90" s="5">
        <f>SUM(H80)</f>
        <v>33837.459620000001</v>
      </c>
      <c r="I90" s="5">
        <f>SUM(I80)</f>
        <v>102437.4596</v>
      </c>
      <c r="J90" s="2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" customHeight="1" x14ac:dyDescent="0.25">
      <c r="A91" s="27"/>
      <c r="B91" s="41" t="s">
        <v>57</v>
      </c>
      <c r="C91" s="27"/>
      <c r="D91" s="11" t="s">
        <v>10</v>
      </c>
      <c r="E91" s="16">
        <f>SUM(F91:I91)</f>
        <v>369572.54716000002</v>
      </c>
      <c r="F91" s="10">
        <f>SUM(F92:F94)</f>
        <v>33923.302620000002</v>
      </c>
      <c r="G91" s="10">
        <f>SUM(G92:G94)</f>
        <v>164296.91853999998</v>
      </c>
      <c r="H91" s="9">
        <f>SUM(H92:H94)</f>
        <v>66454.305999999997</v>
      </c>
      <c r="I91" s="9">
        <f>SUM(I92:I94)</f>
        <v>104898.02</v>
      </c>
      <c r="J91" s="2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" customHeight="1" x14ac:dyDescent="0.25">
      <c r="A92" s="28"/>
      <c r="B92" s="42"/>
      <c r="C92" s="28"/>
      <c r="D92" s="11" t="s">
        <v>11</v>
      </c>
      <c r="E92" s="16">
        <f>SUM(F92:I92)</f>
        <v>26134.983500000002</v>
      </c>
      <c r="F92" s="10">
        <f t="shared" ref="F92:I93" si="0">SUM(F54+F62+F58+F88)</f>
        <v>7964.6457600000022</v>
      </c>
      <c r="G92" s="10">
        <f t="shared" si="0"/>
        <v>13884.04916</v>
      </c>
      <c r="H92" s="9">
        <f t="shared" si="0"/>
        <v>3916.2885799999999</v>
      </c>
      <c r="I92" s="9">
        <f t="shared" si="0"/>
        <v>370</v>
      </c>
      <c r="J92" s="2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" customHeight="1" x14ac:dyDescent="0.25">
      <c r="A93" s="28"/>
      <c r="B93" s="42"/>
      <c r="C93" s="28"/>
      <c r="D93" s="11" t="s">
        <v>12</v>
      </c>
      <c r="E93" s="10">
        <f>SUM(F93:I93)</f>
        <v>60162.644440000004</v>
      </c>
      <c r="F93" s="10">
        <f t="shared" si="0"/>
        <v>25958.656859999999</v>
      </c>
      <c r="G93" s="10">
        <f t="shared" si="0"/>
        <v>3412.8693800000001</v>
      </c>
      <c r="H93" s="9">
        <f t="shared" si="0"/>
        <v>28700.557799999999</v>
      </c>
      <c r="I93" s="9">
        <f t="shared" si="0"/>
        <v>2090.5603999999998</v>
      </c>
      <c r="J93" s="2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" customHeight="1" x14ac:dyDescent="0.25">
      <c r="A94" s="28"/>
      <c r="B94" s="42"/>
      <c r="C94" s="28"/>
      <c r="D94" s="12" t="s">
        <v>55</v>
      </c>
      <c r="E94" s="9">
        <f>SUM(F94:I94)</f>
        <v>283274.91922000004</v>
      </c>
      <c r="F94" s="17"/>
      <c r="G94" s="17">
        <f>SUM(G90)</f>
        <v>147000</v>
      </c>
      <c r="H94" s="17">
        <f>SUM(H90)</f>
        <v>33837.459620000001</v>
      </c>
      <c r="I94" s="17">
        <f>SUM(I90)</f>
        <v>102437.4596</v>
      </c>
      <c r="J94" s="2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x14ac:dyDescent="0.25">
      <c r="A95" s="14"/>
      <c r="B95" s="14"/>
      <c r="C95" s="14"/>
      <c r="D95" s="14"/>
      <c r="E95" s="15"/>
      <c r="F95" s="14"/>
      <c r="G95" s="14"/>
      <c r="H95" s="14"/>
      <c r="I95" s="14"/>
      <c r="J95" s="1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</sheetData>
  <mergeCells count="123"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38:A40"/>
    <mergeCell ref="B38:B40"/>
    <mergeCell ref="C38:C40"/>
    <mergeCell ref="J38:J40"/>
    <mergeCell ref="A56:J56"/>
    <mergeCell ref="J32:J34"/>
    <mergeCell ref="A32:A34"/>
    <mergeCell ref="B32:B34"/>
    <mergeCell ref="C32:C34"/>
    <mergeCell ref="A35:A37"/>
    <mergeCell ref="B35:B37"/>
    <mergeCell ref="C35:C37"/>
    <mergeCell ref="J35:J37"/>
    <mergeCell ref="A50:A52"/>
    <mergeCell ref="B50:B52"/>
    <mergeCell ref="C50:C52"/>
    <mergeCell ref="J50:J52"/>
    <mergeCell ref="A57:A59"/>
    <mergeCell ref="B57:B59"/>
    <mergeCell ref="C57:C59"/>
    <mergeCell ref="J57:J59"/>
    <mergeCell ref="A41:A43"/>
    <mergeCell ref="B41:B43"/>
    <mergeCell ref="C41:C43"/>
    <mergeCell ref="J41:J43"/>
    <mergeCell ref="A47:A49"/>
    <mergeCell ref="B47:B49"/>
    <mergeCell ref="C47:C49"/>
    <mergeCell ref="J47:J49"/>
    <mergeCell ref="A53:A55"/>
    <mergeCell ref="B53:B55"/>
    <mergeCell ref="C53:C55"/>
    <mergeCell ref="J53:J55"/>
    <mergeCell ref="A44:A46"/>
    <mergeCell ref="B44:B46"/>
    <mergeCell ref="C44:C46"/>
    <mergeCell ref="J44:J46"/>
    <mergeCell ref="A60:J60"/>
    <mergeCell ref="A65:A67"/>
    <mergeCell ref="J81:J83"/>
    <mergeCell ref="J84:J86"/>
    <mergeCell ref="B81:B83"/>
    <mergeCell ref="C81:C83"/>
    <mergeCell ref="J68:J70"/>
    <mergeCell ref="J71:J73"/>
    <mergeCell ref="A68:A70"/>
    <mergeCell ref="A71:A73"/>
    <mergeCell ref="C68:C70"/>
    <mergeCell ref="B68:B70"/>
    <mergeCell ref="B65:B67"/>
    <mergeCell ref="C65:C67"/>
    <mergeCell ref="A61:A63"/>
    <mergeCell ref="B61:B63"/>
    <mergeCell ref="C61:C63"/>
    <mergeCell ref="J61:J63"/>
    <mergeCell ref="A64:J64"/>
    <mergeCell ref="J65:J67"/>
    <mergeCell ref="A81:A83"/>
    <mergeCell ref="J87:J90"/>
    <mergeCell ref="J91:J94"/>
    <mergeCell ref="B1:J1"/>
    <mergeCell ref="I2:J2"/>
    <mergeCell ref="B3:J3"/>
    <mergeCell ref="B84:B86"/>
    <mergeCell ref="C84:C86"/>
    <mergeCell ref="A87:A90"/>
    <mergeCell ref="B87:B90"/>
    <mergeCell ref="C87:C90"/>
    <mergeCell ref="A91:A94"/>
    <mergeCell ref="B91:B94"/>
    <mergeCell ref="C91:C94"/>
    <mergeCell ref="B71:B73"/>
    <mergeCell ref="C71:C73"/>
    <mergeCell ref="B74:B76"/>
    <mergeCell ref="C74:C76"/>
    <mergeCell ref="B77:B80"/>
    <mergeCell ref="C77:C80"/>
    <mergeCell ref="A74:A76"/>
    <mergeCell ref="A77:A80"/>
    <mergeCell ref="A84:A86"/>
    <mergeCell ref="J74:J76"/>
    <mergeCell ref="J77:J80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2021-06-24T04:34:44Z</dcterms:modified>
</cp:coreProperties>
</file>